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oBook\OneDrive\Desktop\foieni\"/>
    </mc:Choice>
  </mc:AlternateContent>
  <xr:revisionPtr revIDLastSave="0" documentId="8_{D4DD075E-DB31-4446-9EA0-0C8ECE5D001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55" i="1" l="1"/>
  <c r="D46" i="1"/>
  <c r="E46" i="1" s="1"/>
  <c r="D49" i="1"/>
  <c r="E49" i="1" s="1"/>
  <c r="C26" i="1" l="1"/>
  <c r="D59" i="1" l="1"/>
  <c r="E59" i="1" s="1"/>
  <c r="C72" i="1"/>
  <c r="D60" i="1"/>
  <c r="C60" i="1"/>
  <c r="C57" i="1"/>
  <c r="D51" i="1"/>
  <c r="E51" i="1" s="1"/>
  <c r="D52" i="1"/>
  <c r="E52" i="1" s="1"/>
  <c r="C19" i="1"/>
  <c r="C74" i="1"/>
  <c r="C15" i="1"/>
  <c r="D71" i="1"/>
  <c r="E71" i="1" s="1"/>
  <c r="D70" i="1"/>
  <c r="E70" i="1" s="1"/>
  <c r="E62" i="1"/>
  <c r="E63" i="1"/>
  <c r="E64" i="1"/>
  <c r="E65" i="1"/>
  <c r="D66" i="1"/>
  <c r="E66" i="1" s="1"/>
  <c r="D67" i="1"/>
  <c r="E67" i="1" s="1"/>
  <c r="E61" i="1"/>
  <c r="D58" i="1"/>
  <c r="E58" i="1" s="1"/>
  <c r="D54" i="1"/>
  <c r="E54" i="1" s="1"/>
  <c r="D53" i="1"/>
  <c r="E53" i="1" s="1"/>
  <c r="D50" i="1"/>
  <c r="E50" i="1" s="1"/>
  <c r="D45" i="1"/>
  <c r="D42" i="1"/>
  <c r="E42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6" i="1"/>
  <c r="E36" i="1" s="1"/>
  <c r="D37" i="1"/>
  <c r="E37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7" i="1"/>
  <c r="E27" i="1" s="1"/>
  <c r="D40" i="1"/>
  <c r="E40" i="1" s="1"/>
  <c r="D41" i="1"/>
  <c r="E41" i="1" s="1"/>
  <c r="D12" i="1"/>
  <c r="E12" i="1" s="1"/>
  <c r="D13" i="1"/>
  <c r="E13" i="1" s="1"/>
  <c r="D14" i="1"/>
  <c r="E14" i="1" s="1"/>
  <c r="D11" i="1"/>
  <c r="E45" i="1" l="1"/>
  <c r="E55" i="1" s="1"/>
  <c r="D55" i="1"/>
  <c r="E39" i="1"/>
  <c r="E38" i="1" s="1"/>
  <c r="D15" i="1"/>
  <c r="E35" i="1"/>
  <c r="E72" i="1"/>
  <c r="D39" i="1"/>
  <c r="C68" i="1"/>
  <c r="C43" i="1"/>
  <c r="E26" i="1"/>
  <c r="D72" i="1"/>
  <c r="D74" i="1"/>
  <c r="E19" i="1"/>
  <c r="D35" i="1"/>
  <c r="E57" i="1"/>
  <c r="E60" i="1"/>
  <c r="D57" i="1"/>
  <c r="D68" i="1" s="1"/>
  <c r="D19" i="1"/>
  <c r="D26" i="1"/>
  <c r="E11" i="1"/>
  <c r="E15" i="1" s="1"/>
  <c r="E74" i="1"/>
  <c r="E68" i="1" l="1"/>
  <c r="E43" i="1"/>
  <c r="E73" i="1" s="1"/>
  <c r="C73" i="1"/>
  <c r="D73" i="1"/>
</calcChain>
</file>

<file path=xl/sharedStrings.xml><?xml version="1.0" encoding="utf-8"?>
<sst xmlns="http://schemas.openxmlformats.org/spreadsheetml/2006/main" count="114" uniqueCount="111">
  <si>
    <t>Nr. crt.</t>
  </si>
  <si>
    <t>Denumirea capitolelor şi subcapitolelor de cheltuieli</t>
  </si>
  <si>
    <t>Valoare fără TVA</t>
  </si>
  <si>
    <t>TVA</t>
  </si>
  <si>
    <t>Valoare cu TVA</t>
  </si>
  <si>
    <t>1</t>
  </si>
  <si>
    <t>2</t>
  </si>
  <si>
    <t>3</t>
  </si>
  <si>
    <t>4</t>
  </si>
  <si>
    <t>5</t>
  </si>
  <si>
    <t>CAPITOLUL 1 Cheltuieli pentru obţinerea şi amenajarea terenului</t>
  </si>
  <si>
    <t>1.1</t>
  </si>
  <si>
    <t>1.2</t>
  </si>
  <si>
    <t>1.3</t>
  </si>
  <si>
    <t>1.4</t>
  </si>
  <si>
    <t>Obţinerea terenului</t>
  </si>
  <si>
    <t>Amenajarea terenului</t>
  </si>
  <si>
    <t>Amenajări pentru protecţia mediului şi aducerea terenului la starea iniţială</t>
  </si>
  <si>
    <t>Cheltuieli pentru relocarea/protecţia utilităţilor</t>
  </si>
  <si>
    <t>Total capitol 1</t>
  </si>
  <si>
    <t>al obiectivului de investiţii</t>
  </si>
  <si>
    <t>lei</t>
  </si>
  <si>
    <t>CAPITOLUL 2 Cheltuieli pentru asigurarea utilităţilor necesare obiectivului de investiţii</t>
  </si>
  <si>
    <t>Total capitol 2</t>
  </si>
  <si>
    <t>CAPITOLUL 3 Cheltuieli pentru proiectare şi asistenţă tehnică</t>
  </si>
  <si>
    <t>3.1</t>
  </si>
  <si>
    <t>Studii</t>
  </si>
  <si>
    <t>3.1.1. Studii de teren</t>
  </si>
  <si>
    <t>3.1.2. Raport privind impactul asupra mediului</t>
  </si>
  <si>
    <t>Documentaţii-suport şi cheltuieli pentru obţinerea de avize,
acorduri şi autorizaţii</t>
  </si>
  <si>
    <t>3.2</t>
  </si>
  <si>
    <t>Expertizare tehnică</t>
  </si>
  <si>
    <t>3.3</t>
  </si>
  <si>
    <t>3.4</t>
  </si>
  <si>
    <t>Proiectare</t>
  </si>
  <si>
    <t>3.5</t>
  </si>
  <si>
    <t>3.5.1. Temă de proiectare</t>
  </si>
  <si>
    <t>3.5.2. Studiu de prefezabilitate</t>
  </si>
  <si>
    <t>3.5.4. Documentaţiile tehnice necesare în vederea obţinerii
avizelor/acordurilor/autorizaţiilor</t>
  </si>
  <si>
    <t>3.5.5. Verificarea tehnică de calitate a proiectului tehnic şi a
detaliilor de execuţie</t>
  </si>
  <si>
    <t>3.5.6. Proiect tehnic şi detalii de execuţie</t>
  </si>
  <si>
    <t>3.6</t>
  </si>
  <si>
    <t>Organizarea procedurilor de achiziţie</t>
  </si>
  <si>
    <t>3.7</t>
  </si>
  <si>
    <t>Consultanţă</t>
  </si>
  <si>
    <t>3.7.1. Managementul de proiect pentru obiectivul de investiţii</t>
  </si>
  <si>
    <t>3.7.2. Auditul financiar</t>
  </si>
  <si>
    <t>Asistenţă tehnică</t>
  </si>
  <si>
    <t>3.8</t>
  </si>
  <si>
    <t>3.8.1. Asistenţă tehnică din partea proiectantului</t>
  </si>
  <si>
    <t>3.8.1.1. pe perioada de execuţie a lucrărilor</t>
  </si>
  <si>
    <t>3.8.1.2. pentru participarea proiectantului la fazele incluse în
programul de control al lucrărilor de execuţie, avizat de către
Inspectoratul de Stat în Construcţii</t>
  </si>
  <si>
    <t>3.8.2. Dirigenţie de şantier</t>
  </si>
  <si>
    <t>CAPITOLUL 4 Cheltuieli pentru investiţia de bază</t>
  </si>
  <si>
    <t>4.1</t>
  </si>
  <si>
    <t>4.2</t>
  </si>
  <si>
    <t>4.3</t>
  </si>
  <si>
    <t>4.4</t>
  </si>
  <si>
    <t>4.5</t>
  </si>
  <si>
    <t>4.6</t>
  </si>
  <si>
    <t>Construcţii şi instalaţii</t>
  </si>
  <si>
    <t>Montaj utilaje, echipamente tehnologice şi funcţionale</t>
  </si>
  <si>
    <t>Utilaje, echipamente tehnologice şi funcţionale care necesită montaj</t>
  </si>
  <si>
    <t>Utilaje, echipamente tehnologice şi funcţionale care nu necesită
montaj şi echipamente de transport</t>
  </si>
  <si>
    <t>Dotări</t>
  </si>
  <si>
    <t>Active necorporale</t>
  </si>
  <si>
    <t>Total capitol 4</t>
  </si>
  <si>
    <t>Total capitol 5</t>
  </si>
  <si>
    <t>CAPITOLUL 5 Alte cheltuieli</t>
  </si>
  <si>
    <t>Organizare de şantier</t>
  </si>
  <si>
    <t>5.1</t>
  </si>
  <si>
    <t>5.1.1. Lucrări de construcţii şi instalaţii aferente organizării de
şantier</t>
  </si>
  <si>
    <t>5.1.2. Cheltuieli conexe organizării şantierului</t>
  </si>
  <si>
    <t>5.2</t>
  </si>
  <si>
    <t>Comisioane, cote, taxe, costul creditului</t>
  </si>
  <si>
    <t>5.2.1. Comisioanele şi dobânzile aferente creditului băncii
finanţatoare</t>
  </si>
  <si>
    <t>5.2.2. Cota aferentă ISC pentru controlul calităţii lucrărilor de
construcţii</t>
  </si>
  <si>
    <t>5.2.3. Cota aferentă ISC pentru controlul statului în amenajarea
teritoriului, urbanism şi pentru autorizarea lucrărilor de construcţii</t>
  </si>
  <si>
    <t>5.2.4. Cota aferentă Casei Sociale a Constructorilor - CSC</t>
  </si>
  <si>
    <t>5.2.5. Taxe pentru acorduri, avize conforme şi autorizaţia de
construire/desfiinţare</t>
  </si>
  <si>
    <t>Cheltuieli diverse şi neprevăzute</t>
  </si>
  <si>
    <t>5.3</t>
  </si>
  <si>
    <t>Cheltuieli pentru informare şi publicitate</t>
  </si>
  <si>
    <t>5.4</t>
  </si>
  <si>
    <t>CAPITOLUL 6 Cheltuieli pentru probe tehnologice şi teste</t>
  </si>
  <si>
    <t>Pregătirea personalului de exploatare</t>
  </si>
  <si>
    <t>Probe tehnologice şi teste</t>
  </si>
  <si>
    <t>6.1</t>
  </si>
  <si>
    <t>6.2</t>
  </si>
  <si>
    <t>Total capitol 6</t>
  </si>
  <si>
    <t>TOTAL GENERAL</t>
  </si>
  <si>
    <t>din care: C + M (1.2 + 1.3 +1.4 + 2 + 4.1 + 4.2 + 5.1.1)</t>
  </si>
  <si>
    <t>BENEFICIAR,</t>
  </si>
  <si>
    <t>PROIECTANT,</t>
  </si>
  <si>
    <t xml:space="preserve">AMIRAS GREEN PROIECT SRL </t>
  </si>
  <si>
    <t>Total capitol 3</t>
  </si>
  <si>
    <t>3.5.3. Studiu de fezabilitate/documentaţie de avizare a lucrărilor de
intervenţii şi deviz general</t>
  </si>
  <si>
    <t>3.1.3. Studii de specialitate necesare - STUDIU LUMINOTEHNIC</t>
  </si>
  <si>
    <t>Certificarea performanţei energetice şi 
auditul energetic al clădirilor-audit energetic iluminat</t>
  </si>
  <si>
    <t>4.1.1</t>
  </si>
  <si>
    <t>4.1.2</t>
  </si>
  <si>
    <t>Achizitionare sistem de diming</t>
  </si>
  <si>
    <t>MODERNIZARE ILUMINAT PUBLIC STRADAL IN COMUNA FOENI, JUDETUL TIMIS PRIN PROGRAMUL AFM PRIVIND SPRIJINIREA EFICIENȚEI ENERGETICE ȘI A GESTIONĂRII INTELIGENTE A ENERGIEI ÎN INFRASTRUCTURA DE ILUMINAT PUBLIC</t>
  </si>
  <si>
    <t>Comuna Foeni</t>
  </si>
  <si>
    <t>Achiziţionarea şi instalarea unui număr de 
495 corpuri de iluminat cu LED cu eficienţă energetică ridicată</t>
  </si>
  <si>
    <t>4.1.1A</t>
  </si>
  <si>
    <t>4.1.1B</t>
  </si>
  <si>
    <t>DEVIZ GENERAL VARIANTA 2 ACTUALIZAT</t>
  </si>
  <si>
    <t>Data : 15.03.2021</t>
  </si>
  <si>
    <t>Achiziţionarea şi instalarea unui număr de 297 corpuri de iluminat cu LED cu eficienţă energetică ridicată inlocuire</t>
  </si>
  <si>
    <t>Achiziţionarea şi instalarea unui număr de 148 corpuri de iluminat cu LED cu eficienţă energetică ridicată completare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</si>
</sst>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9C5700"/>
      <name val="Calibri"/>
      <family val="2"/>
      <charset val="238"/>
      <scheme val="minor"/>
    </font>
    <font>
      <sz val="10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7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vertical="center"/>
    </xf>
    <xf numFmtId="0" fontId="7" fillId="0" borderId="20" xfId="0" applyFont="1" applyBorder="1"/>
    <xf numFmtId="4" fontId="8" fillId="3" borderId="20" xfId="2" applyNumberFormat="1" applyFont="1" applyBorder="1"/>
    <xf numFmtId="4" fontId="7" fillId="0" borderId="20" xfId="0" applyNumberFormat="1" applyFont="1" applyBorder="1"/>
    <xf numFmtId="4" fontId="7" fillId="0" borderId="24" xfId="0" applyNumberFormat="1" applyFont="1" applyBorder="1"/>
    <xf numFmtId="0" fontId="7" fillId="0" borderId="25" xfId="0" quotePrefix="1" applyFont="1" applyBorder="1" applyAlignment="1">
      <alignment vertical="center"/>
    </xf>
    <xf numFmtId="0" fontId="7" fillId="0" borderId="21" xfId="0" applyFont="1" applyBorder="1"/>
    <xf numFmtId="4" fontId="8" fillId="3" borderId="21" xfId="2" applyNumberFormat="1" applyFont="1" applyBorder="1"/>
    <xf numFmtId="4" fontId="7" fillId="0" borderId="21" xfId="0" applyNumberFormat="1" applyFont="1" applyBorder="1"/>
    <xf numFmtId="4" fontId="7" fillId="0" borderId="26" xfId="0" applyNumberFormat="1" applyFont="1" applyBorder="1"/>
    <xf numFmtId="0" fontId="7" fillId="0" borderId="21" xfId="0" applyFont="1" applyBorder="1" applyAlignment="1">
      <alignment wrapText="1"/>
    </xf>
    <xf numFmtId="4" fontId="6" fillId="0" borderId="19" xfId="0" applyNumberFormat="1" applyFont="1" applyBorder="1"/>
    <xf numFmtId="4" fontId="6" fillId="0" borderId="31" xfId="0" applyNumberFormat="1" applyFont="1" applyBorder="1"/>
    <xf numFmtId="0" fontId="7" fillId="0" borderId="7" xfId="0" quotePrefix="1" applyFont="1" applyBorder="1" applyAlignment="1">
      <alignment vertical="center"/>
    </xf>
    <xf numFmtId="4" fontId="8" fillId="3" borderId="1" xfId="2" applyNumberFormat="1" applyFont="1" applyBorder="1"/>
    <xf numFmtId="4" fontId="7" fillId="0" borderId="1" xfId="0" applyNumberFormat="1" applyFont="1" applyBorder="1"/>
    <xf numFmtId="4" fontId="7" fillId="0" borderId="8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" xfId="0" applyNumberFormat="1" applyFont="1" applyBorder="1"/>
    <xf numFmtId="4" fontId="6" fillId="0" borderId="8" xfId="0" applyNumberFormat="1" applyFont="1" applyBorder="1"/>
    <xf numFmtId="0" fontId="7" fillId="0" borderId="27" xfId="0" quotePrefix="1" applyFont="1" applyBorder="1" applyAlignment="1">
      <alignment vertical="center"/>
    </xf>
    <xf numFmtId="0" fontId="7" fillId="0" borderId="22" xfId="0" applyFont="1" applyBorder="1"/>
    <xf numFmtId="4" fontId="6" fillId="0" borderId="22" xfId="0" applyNumberFormat="1" applyFont="1" applyBorder="1"/>
    <xf numFmtId="4" fontId="6" fillId="0" borderId="28" xfId="0" applyNumberFormat="1" applyFont="1" applyBorder="1"/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4" fontId="9" fillId="2" borderId="1" xfId="1" applyNumberFormat="1" applyFont="1" applyBorder="1"/>
    <xf numFmtId="4" fontId="9" fillId="2" borderId="20" xfId="1" applyNumberFormat="1" applyFont="1" applyBorder="1"/>
    <xf numFmtId="0" fontId="7" fillId="0" borderId="0" xfId="0" applyFont="1" applyFill="1" applyBorder="1" applyAlignment="1">
      <alignment wrapText="1"/>
    </xf>
    <xf numFmtId="4" fontId="6" fillId="0" borderId="33" xfId="0" applyNumberFormat="1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1" fillId="0" borderId="1" xfId="0" applyFont="1" applyBorder="1" applyAlignment="1">
      <alignment wrapText="1"/>
    </xf>
    <xf numFmtId="4" fontId="11" fillId="3" borderId="1" xfId="2" applyNumberFormat="1" applyFont="1" applyBorder="1"/>
    <xf numFmtId="0" fontId="12" fillId="0" borderId="1" xfId="0" applyFont="1" applyBorder="1" applyAlignment="1">
      <alignment wrapTex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</cellXfs>
  <cellStyles count="3">
    <cellStyle name="Bun" xfId="1" builtinId="26"/>
    <cellStyle name="Neutru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topLeftCell="A61" zoomScale="106" zoomScaleNormal="106" workbookViewId="0">
      <selection activeCell="B47" sqref="B47"/>
    </sheetView>
  </sheetViews>
  <sheetFormatPr defaultRowHeight="14.4" x14ac:dyDescent="0.3"/>
  <cols>
    <col min="1" max="1" width="3.88671875" style="1" bestFit="1" customWidth="1"/>
    <col min="2" max="2" width="52.5546875" customWidth="1"/>
    <col min="3" max="3" width="12" customWidth="1"/>
    <col min="4" max="4" width="11.5546875" customWidth="1"/>
    <col min="5" max="5" width="12" customWidth="1"/>
  </cols>
  <sheetData>
    <row r="1" spans="1:5" x14ac:dyDescent="0.3">
      <c r="A1" s="53"/>
      <c r="B1" s="53"/>
    </row>
    <row r="2" spans="1:5" x14ac:dyDescent="0.3">
      <c r="A2" s="55"/>
      <c r="B2" s="55"/>
    </row>
    <row r="3" spans="1:5" ht="18" x14ac:dyDescent="0.35">
      <c r="A3" s="54" t="s">
        <v>107</v>
      </c>
      <c r="B3" s="54"/>
      <c r="C3" s="54"/>
      <c r="D3" s="54"/>
      <c r="E3" s="54"/>
    </row>
    <row r="4" spans="1:5" x14ac:dyDescent="0.3">
      <c r="A4" s="56" t="s">
        <v>20</v>
      </c>
      <c r="B4" s="56"/>
      <c r="C4" s="56"/>
      <c r="D4" s="56"/>
      <c r="E4" s="56"/>
    </row>
    <row r="5" spans="1:5" ht="56.4" customHeight="1" x14ac:dyDescent="0.3">
      <c r="A5" s="57" t="s">
        <v>102</v>
      </c>
      <c r="B5" s="57"/>
      <c r="C5" s="57"/>
      <c r="D5" s="57"/>
      <c r="E5" s="57"/>
    </row>
    <row r="6" spans="1:5" ht="15" thickBot="1" x14ac:dyDescent="0.35">
      <c r="A6" s="58"/>
      <c r="B6" s="58"/>
      <c r="C6" s="58"/>
      <c r="D6" s="58"/>
      <c r="E6" s="58"/>
    </row>
    <row r="7" spans="1:5" ht="27.6" x14ac:dyDescent="0.3">
      <c r="A7" s="59" t="s">
        <v>0</v>
      </c>
      <c r="B7" s="61" t="s">
        <v>1</v>
      </c>
      <c r="C7" s="2" t="s">
        <v>2</v>
      </c>
      <c r="D7" s="3" t="s">
        <v>3</v>
      </c>
      <c r="E7" s="4" t="s">
        <v>4</v>
      </c>
    </row>
    <row r="8" spans="1:5" ht="15" thickBot="1" x14ac:dyDescent="0.35">
      <c r="A8" s="60"/>
      <c r="B8" s="62"/>
      <c r="C8" s="5" t="s">
        <v>21</v>
      </c>
      <c r="D8" s="6" t="s">
        <v>21</v>
      </c>
      <c r="E8" s="7" t="s">
        <v>21</v>
      </c>
    </row>
    <row r="9" spans="1:5" ht="15" thickBot="1" x14ac:dyDescent="0.35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</row>
    <row r="10" spans="1:5" x14ac:dyDescent="0.3">
      <c r="A10" s="50" t="s">
        <v>10</v>
      </c>
      <c r="B10" s="51"/>
      <c r="C10" s="51"/>
      <c r="D10" s="51"/>
      <c r="E10" s="52"/>
    </row>
    <row r="11" spans="1:5" ht="15" thickBot="1" x14ac:dyDescent="0.35">
      <c r="A11" s="9" t="s">
        <v>11</v>
      </c>
      <c r="B11" s="10" t="s">
        <v>15</v>
      </c>
      <c r="C11" s="11"/>
      <c r="D11" s="12">
        <f>C11*19%</f>
        <v>0</v>
      </c>
      <c r="E11" s="13">
        <f>C11+D11</f>
        <v>0</v>
      </c>
    </row>
    <row r="12" spans="1:5" ht="15.6" thickTop="1" thickBot="1" x14ac:dyDescent="0.35">
      <c r="A12" s="14" t="s">
        <v>12</v>
      </c>
      <c r="B12" s="15" t="s">
        <v>16</v>
      </c>
      <c r="C12" s="16"/>
      <c r="D12" s="17">
        <f t="shared" ref="D12:D14" si="0">C12*19%</f>
        <v>0</v>
      </c>
      <c r="E12" s="18">
        <f t="shared" ref="E12:E14" si="1">C12+D12</f>
        <v>0</v>
      </c>
    </row>
    <row r="13" spans="1:5" ht="28.8" thickTop="1" thickBot="1" x14ac:dyDescent="0.35">
      <c r="A13" s="14" t="s">
        <v>13</v>
      </c>
      <c r="B13" s="19" t="s">
        <v>17</v>
      </c>
      <c r="C13" s="16"/>
      <c r="D13" s="17">
        <f t="shared" si="0"/>
        <v>0</v>
      </c>
      <c r="E13" s="18">
        <f t="shared" si="1"/>
        <v>0</v>
      </c>
    </row>
    <row r="14" spans="1:5" ht="15.6" thickTop="1" thickBot="1" x14ac:dyDescent="0.35">
      <c r="A14" s="14" t="s">
        <v>14</v>
      </c>
      <c r="B14" s="15" t="s">
        <v>18</v>
      </c>
      <c r="C14" s="16"/>
      <c r="D14" s="17">
        <f t="shared" si="0"/>
        <v>0</v>
      </c>
      <c r="E14" s="18">
        <f t="shared" si="1"/>
        <v>0</v>
      </c>
    </row>
    <row r="15" spans="1:5" ht="15.6" thickTop="1" thickBot="1" x14ac:dyDescent="0.35">
      <c r="A15" s="48" t="s">
        <v>19</v>
      </c>
      <c r="B15" s="49"/>
      <c r="C15" s="20">
        <f>SUM(C11:C14)</f>
        <v>0</v>
      </c>
      <c r="D15" s="20">
        <f t="shared" ref="D15:E15" si="2">SUM(D11:D14)</f>
        <v>0</v>
      </c>
      <c r="E15" s="21">
        <f t="shared" si="2"/>
        <v>0</v>
      </c>
    </row>
    <row r="16" spans="1:5" x14ac:dyDescent="0.3">
      <c r="A16" s="63" t="s">
        <v>22</v>
      </c>
      <c r="B16" s="51"/>
      <c r="C16" s="51"/>
      <c r="D16" s="51"/>
      <c r="E16" s="52"/>
    </row>
    <row r="17" spans="1:5" ht="15" thickBot="1" x14ac:dyDescent="0.35">
      <c r="A17" s="64" t="s">
        <v>23</v>
      </c>
      <c r="B17" s="65"/>
      <c r="C17" s="28">
        <v>0</v>
      </c>
      <c r="D17" s="28">
        <v>0</v>
      </c>
      <c r="E17" s="29">
        <v>0</v>
      </c>
    </row>
    <row r="18" spans="1:5" x14ac:dyDescent="0.3">
      <c r="A18" s="63" t="s">
        <v>24</v>
      </c>
      <c r="B18" s="51"/>
      <c r="C18" s="51"/>
      <c r="D18" s="51"/>
      <c r="E18" s="52"/>
    </row>
    <row r="19" spans="1:5" x14ac:dyDescent="0.3">
      <c r="A19" s="22" t="s">
        <v>25</v>
      </c>
      <c r="B19" s="26" t="s">
        <v>26</v>
      </c>
      <c r="C19" s="30">
        <f>SUM(C20:C22)</f>
        <v>4600</v>
      </c>
      <c r="D19" s="30">
        <f t="shared" ref="D19:E19" si="3">SUM(D20:D22)</f>
        <v>874</v>
      </c>
      <c r="E19" s="31">
        <f t="shared" si="3"/>
        <v>5474</v>
      </c>
    </row>
    <row r="20" spans="1:5" x14ac:dyDescent="0.3">
      <c r="A20" s="22"/>
      <c r="B20" s="26" t="s">
        <v>27</v>
      </c>
      <c r="C20" s="23"/>
      <c r="D20" s="24">
        <f t="shared" ref="D20:D40" si="4">C20*19%</f>
        <v>0</v>
      </c>
      <c r="E20" s="25">
        <f t="shared" ref="E20:E40" si="5">C20+D20</f>
        <v>0</v>
      </c>
    </row>
    <row r="21" spans="1:5" x14ac:dyDescent="0.3">
      <c r="A21" s="22"/>
      <c r="B21" s="26" t="s">
        <v>28</v>
      </c>
      <c r="C21" s="23"/>
      <c r="D21" s="24">
        <f t="shared" si="4"/>
        <v>0</v>
      </c>
      <c r="E21" s="25">
        <f t="shared" si="5"/>
        <v>0</v>
      </c>
    </row>
    <row r="22" spans="1:5" ht="15" thickBot="1" x14ac:dyDescent="0.35">
      <c r="A22" s="9"/>
      <c r="B22" s="10" t="s">
        <v>97</v>
      </c>
      <c r="C22" s="11">
        <v>4600</v>
      </c>
      <c r="D22" s="12">
        <f t="shared" si="4"/>
        <v>874</v>
      </c>
      <c r="E22" s="13">
        <f t="shared" si="5"/>
        <v>5474</v>
      </c>
    </row>
    <row r="23" spans="1:5" ht="28.8" thickTop="1" thickBot="1" x14ac:dyDescent="0.35">
      <c r="A23" s="14" t="s">
        <v>30</v>
      </c>
      <c r="B23" s="19" t="s">
        <v>29</v>
      </c>
      <c r="C23" s="16"/>
      <c r="D23" s="17">
        <f t="shared" si="4"/>
        <v>0</v>
      </c>
      <c r="E23" s="18">
        <f t="shared" si="5"/>
        <v>0</v>
      </c>
    </row>
    <row r="24" spans="1:5" ht="15.6" thickTop="1" thickBot="1" x14ac:dyDescent="0.35">
      <c r="A24" s="14" t="s">
        <v>32</v>
      </c>
      <c r="B24" s="15" t="s">
        <v>31</v>
      </c>
      <c r="C24" s="16"/>
      <c r="D24" s="17">
        <f t="shared" si="4"/>
        <v>0</v>
      </c>
      <c r="E24" s="18">
        <f t="shared" si="5"/>
        <v>0</v>
      </c>
    </row>
    <row r="25" spans="1:5" ht="28.8" thickTop="1" thickBot="1" x14ac:dyDescent="0.35">
      <c r="A25" s="14" t="s">
        <v>33</v>
      </c>
      <c r="B25" s="19" t="s">
        <v>98</v>
      </c>
      <c r="C25" s="16">
        <v>5000</v>
      </c>
      <c r="D25" s="17">
        <f t="shared" si="4"/>
        <v>950</v>
      </c>
      <c r="E25" s="18">
        <f t="shared" si="5"/>
        <v>5950</v>
      </c>
    </row>
    <row r="26" spans="1:5" ht="15" thickTop="1" x14ac:dyDescent="0.3">
      <c r="A26" s="32" t="s">
        <v>35</v>
      </c>
      <c r="B26" s="33" t="s">
        <v>34</v>
      </c>
      <c r="C26" s="34">
        <f>SUM(C27:C33)</f>
        <v>14500</v>
      </c>
      <c r="D26" s="34">
        <f t="shared" ref="D26:E26" si="6">SUM(D27:D33)</f>
        <v>2755</v>
      </c>
      <c r="E26" s="35">
        <f t="shared" si="6"/>
        <v>17255</v>
      </c>
    </row>
    <row r="27" spans="1:5" x14ac:dyDescent="0.3">
      <c r="A27" s="22"/>
      <c r="B27" s="27" t="s">
        <v>36</v>
      </c>
      <c r="C27" s="23"/>
      <c r="D27" s="24">
        <f t="shared" si="4"/>
        <v>0</v>
      </c>
      <c r="E27" s="25">
        <f t="shared" si="5"/>
        <v>0</v>
      </c>
    </row>
    <row r="28" spans="1:5" x14ac:dyDescent="0.3">
      <c r="A28" s="22"/>
      <c r="B28" s="27" t="s">
        <v>37</v>
      </c>
      <c r="C28" s="23"/>
      <c r="D28" s="24">
        <f t="shared" si="4"/>
        <v>0</v>
      </c>
      <c r="E28" s="25">
        <f t="shared" ref="E28:E37" si="7">C28+D28</f>
        <v>0</v>
      </c>
    </row>
    <row r="29" spans="1:5" ht="30" customHeight="1" x14ac:dyDescent="0.3">
      <c r="A29" s="22"/>
      <c r="B29" s="27" t="s">
        <v>96</v>
      </c>
      <c r="C29" s="23">
        <v>8000</v>
      </c>
      <c r="D29" s="24">
        <f t="shared" si="4"/>
        <v>1520</v>
      </c>
      <c r="E29" s="25">
        <f t="shared" si="7"/>
        <v>9520</v>
      </c>
    </row>
    <row r="30" spans="1:5" ht="27.6" x14ac:dyDescent="0.3">
      <c r="A30" s="22"/>
      <c r="B30" s="27" t="s">
        <v>38</v>
      </c>
      <c r="C30" s="23"/>
      <c r="D30" s="24">
        <f t="shared" si="4"/>
        <v>0</v>
      </c>
      <c r="E30" s="25">
        <f t="shared" si="7"/>
        <v>0</v>
      </c>
    </row>
    <row r="31" spans="1:5" ht="27.6" x14ac:dyDescent="0.3">
      <c r="A31" s="22"/>
      <c r="B31" s="27" t="s">
        <v>38</v>
      </c>
      <c r="C31" s="23"/>
      <c r="D31" s="24">
        <f t="shared" si="4"/>
        <v>0</v>
      </c>
      <c r="E31" s="25">
        <f t="shared" si="7"/>
        <v>0</v>
      </c>
    </row>
    <row r="32" spans="1:5" ht="27.6" x14ac:dyDescent="0.3">
      <c r="A32" s="22"/>
      <c r="B32" s="27" t="s">
        <v>39</v>
      </c>
      <c r="C32" s="23">
        <v>1000</v>
      </c>
      <c r="D32" s="24">
        <f t="shared" si="4"/>
        <v>190</v>
      </c>
      <c r="E32" s="25">
        <f t="shared" si="7"/>
        <v>1190</v>
      </c>
    </row>
    <row r="33" spans="1:5" ht="15" thickBot="1" x14ac:dyDescent="0.35">
      <c r="A33" s="9"/>
      <c r="B33" s="36" t="s">
        <v>40</v>
      </c>
      <c r="C33" s="11">
        <v>5500</v>
      </c>
      <c r="D33" s="12">
        <f t="shared" si="4"/>
        <v>1045</v>
      </c>
      <c r="E33" s="13">
        <f t="shared" si="7"/>
        <v>6545</v>
      </c>
    </row>
    <row r="34" spans="1:5" ht="15.6" thickTop="1" thickBot="1" x14ac:dyDescent="0.35">
      <c r="A34" s="14" t="s">
        <v>41</v>
      </c>
      <c r="B34" s="19" t="s">
        <v>42</v>
      </c>
      <c r="C34" s="16">
        <v>0</v>
      </c>
      <c r="D34" s="17">
        <f t="shared" si="4"/>
        <v>0</v>
      </c>
      <c r="E34" s="18">
        <f t="shared" si="7"/>
        <v>0</v>
      </c>
    </row>
    <row r="35" spans="1:5" ht="15" thickTop="1" x14ac:dyDescent="0.3">
      <c r="A35" s="32" t="s">
        <v>43</v>
      </c>
      <c r="B35" s="37" t="s">
        <v>44</v>
      </c>
      <c r="C35" s="34">
        <f>SUM(C36:C37)</f>
        <v>16300</v>
      </c>
      <c r="D35" s="34">
        <f t="shared" ref="D35:E35" si="8">SUM(D36:D37)</f>
        <v>3097</v>
      </c>
      <c r="E35" s="35">
        <f t="shared" si="8"/>
        <v>19397</v>
      </c>
    </row>
    <row r="36" spans="1:5" x14ac:dyDescent="0.3">
      <c r="A36" s="22"/>
      <c r="B36" s="45" t="s">
        <v>45</v>
      </c>
      <c r="C36" s="46">
        <v>16300</v>
      </c>
      <c r="D36" s="24">
        <f>C36*19%</f>
        <v>3097</v>
      </c>
      <c r="E36" s="25">
        <f>C36+D36</f>
        <v>19397</v>
      </c>
    </row>
    <row r="37" spans="1:5" ht="15" thickBot="1" x14ac:dyDescent="0.35">
      <c r="A37" s="9"/>
      <c r="B37" s="36" t="s">
        <v>46</v>
      </c>
      <c r="C37" s="11"/>
      <c r="D37" s="12">
        <f t="shared" si="4"/>
        <v>0</v>
      </c>
      <c r="E37" s="13">
        <f t="shared" si="7"/>
        <v>0</v>
      </c>
    </row>
    <row r="38" spans="1:5" ht="15" thickTop="1" x14ac:dyDescent="0.3">
      <c r="A38" s="32" t="s">
        <v>48</v>
      </c>
      <c r="B38" s="37" t="s">
        <v>47</v>
      </c>
      <c r="C38" s="34">
        <v>3000</v>
      </c>
      <c r="D38" s="34">
        <v>570</v>
      </c>
      <c r="E38" s="35">
        <f t="shared" ref="E38" si="9">E39+E42</f>
        <v>3570</v>
      </c>
    </row>
    <row r="39" spans="1:5" x14ac:dyDescent="0.3">
      <c r="A39" s="22"/>
      <c r="B39" s="26" t="s">
        <v>49</v>
      </c>
      <c r="C39" s="30">
        <v>1000</v>
      </c>
      <c r="D39" s="30">
        <f t="shared" ref="D39:E39" si="10">D40+D41</f>
        <v>190</v>
      </c>
      <c r="E39" s="31">
        <f t="shared" si="10"/>
        <v>1190</v>
      </c>
    </row>
    <row r="40" spans="1:5" x14ac:dyDescent="0.3">
      <c r="A40" s="22"/>
      <c r="B40" s="26" t="s">
        <v>50</v>
      </c>
      <c r="C40" s="23">
        <v>1000</v>
      </c>
      <c r="D40" s="24">
        <f t="shared" si="4"/>
        <v>190</v>
      </c>
      <c r="E40" s="25">
        <f t="shared" si="5"/>
        <v>1190</v>
      </c>
    </row>
    <row r="41" spans="1:5" ht="41.4" x14ac:dyDescent="0.3">
      <c r="A41" s="22"/>
      <c r="B41" s="27" t="s">
        <v>51</v>
      </c>
      <c r="C41" s="23"/>
      <c r="D41" s="24">
        <f t="shared" ref="D41:D42" si="11">C41*19%</f>
        <v>0</v>
      </c>
      <c r="E41" s="25">
        <f t="shared" ref="E41" si="12">C41+D41</f>
        <v>0</v>
      </c>
    </row>
    <row r="42" spans="1:5" ht="15" thickBot="1" x14ac:dyDescent="0.35">
      <c r="A42" s="9"/>
      <c r="B42" s="36" t="s">
        <v>52</v>
      </c>
      <c r="C42" s="11">
        <v>2000</v>
      </c>
      <c r="D42" s="12">
        <f t="shared" si="11"/>
        <v>380</v>
      </c>
      <c r="E42" s="13">
        <f t="shared" ref="E42" si="13">C42+D42</f>
        <v>2380</v>
      </c>
    </row>
    <row r="43" spans="1:5" ht="15.6" thickTop="1" thickBot="1" x14ac:dyDescent="0.35">
      <c r="A43" s="48" t="s">
        <v>95</v>
      </c>
      <c r="B43" s="49"/>
      <c r="C43" s="20">
        <f>C19+C23+C24+C25+C26+C34+C35+C38</f>
        <v>43400</v>
      </c>
      <c r="D43" s="20">
        <v>7771</v>
      </c>
      <c r="E43" s="20">
        <f t="shared" ref="E43" si="14">E19+E23+E24+E25+E26+E34+E35+E38</f>
        <v>51646</v>
      </c>
    </row>
    <row r="44" spans="1:5" x14ac:dyDescent="0.3">
      <c r="A44" s="50" t="s">
        <v>53</v>
      </c>
      <c r="B44" s="51"/>
      <c r="C44" s="51"/>
      <c r="D44" s="51"/>
      <c r="E44" s="52"/>
    </row>
    <row r="45" spans="1:5" x14ac:dyDescent="0.3">
      <c r="A45" s="22" t="s">
        <v>54</v>
      </c>
      <c r="B45" s="26" t="s">
        <v>60</v>
      </c>
      <c r="C45" s="23">
        <v>441560</v>
      </c>
      <c r="D45" s="24">
        <f>C45*19%</f>
        <v>83896.4</v>
      </c>
      <c r="E45" s="25">
        <f>C45+D45</f>
        <v>525456.4</v>
      </c>
    </row>
    <row r="46" spans="1:5" ht="27.6" x14ac:dyDescent="0.3">
      <c r="A46" s="22" t="s">
        <v>99</v>
      </c>
      <c r="B46" s="47" t="s">
        <v>104</v>
      </c>
      <c r="C46" s="23">
        <v>406800</v>
      </c>
      <c r="D46" s="24">
        <f>C46*19%</f>
        <v>77292</v>
      </c>
      <c r="E46" s="25">
        <f>C46+D46</f>
        <v>484092</v>
      </c>
    </row>
    <row r="47" spans="1:5" ht="24" customHeight="1" x14ac:dyDescent="0.3">
      <c r="A47" s="22" t="s">
        <v>105</v>
      </c>
      <c r="B47" s="47" t="s">
        <v>109</v>
      </c>
      <c r="C47" s="23">
        <v>282332</v>
      </c>
      <c r="D47" s="24">
        <v>53643.08</v>
      </c>
      <c r="E47" s="25">
        <v>335975.08</v>
      </c>
    </row>
    <row r="48" spans="1:5" ht="24" customHeight="1" x14ac:dyDescent="0.3">
      <c r="A48" s="22" t="s">
        <v>106</v>
      </c>
      <c r="B48" s="47" t="s">
        <v>110</v>
      </c>
      <c r="C48" s="23">
        <v>124468</v>
      </c>
      <c r="D48" s="24">
        <v>23648.92</v>
      </c>
      <c r="E48" s="25">
        <v>148116.92000000001</v>
      </c>
    </row>
    <row r="49" spans="1:5" x14ac:dyDescent="0.3">
      <c r="A49" s="22" t="s">
        <v>100</v>
      </c>
      <c r="B49" s="27" t="s">
        <v>101</v>
      </c>
      <c r="C49" s="23">
        <v>34760</v>
      </c>
      <c r="D49" s="24">
        <f>C49*19%</f>
        <v>6604.4</v>
      </c>
      <c r="E49" s="25">
        <f>C49+D49</f>
        <v>41364.400000000001</v>
      </c>
    </row>
    <row r="50" spans="1:5" x14ac:dyDescent="0.3">
      <c r="A50" s="22" t="s">
        <v>55</v>
      </c>
      <c r="B50" s="26" t="s">
        <v>61</v>
      </c>
      <c r="C50" s="23">
        <v>0</v>
      </c>
      <c r="D50" s="24">
        <f t="shared" ref="D50:D54" si="15">C50*19%</f>
        <v>0</v>
      </c>
      <c r="E50" s="25">
        <f t="shared" ref="E50:E54" si="16">C50+D50</f>
        <v>0</v>
      </c>
    </row>
    <row r="51" spans="1:5" x14ac:dyDescent="0.3">
      <c r="A51" s="22" t="s">
        <v>56</v>
      </c>
      <c r="B51" s="26" t="s">
        <v>62</v>
      </c>
      <c r="C51" s="23">
        <v>0</v>
      </c>
      <c r="D51" s="24">
        <f t="shared" si="15"/>
        <v>0</v>
      </c>
      <c r="E51" s="25">
        <f t="shared" ref="E51:E52" si="17">C51+D51</f>
        <v>0</v>
      </c>
    </row>
    <row r="52" spans="1:5" ht="27.6" x14ac:dyDescent="0.3">
      <c r="A52" s="22" t="s">
        <v>57</v>
      </c>
      <c r="B52" s="27" t="s">
        <v>63</v>
      </c>
      <c r="C52" s="23">
        <v>0</v>
      </c>
      <c r="D52" s="24">
        <f t="shared" si="15"/>
        <v>0</v>
      </c>
      <c r="E52" s="25">
        <f t="shared" si="17"/>
        <v>0</v>
      </c>
    </row>
    <row r="53" spans="1:5" x14ac:dyDescent="0.3">
      <c r="A53" s="22" t="s">
        <v>58</v>
      </c>
      <c r="B53" s="27" t="s">
        <v>64</v>
      </c>
      <c r="C53" s="23"/>
      <c r="D53" s="24">
        <f t="shared" si="15"/>
        <v>0</v>
      </c>
      <c r="E53" s="25">
        <f t="shared" si="16"/>
        <v>0</v>
      </c>
    </row>
    <row r="54" spans="1:5" x14ac:dyDescent="0.3">
      <c r="A54" s="22" t="s">
        <v>59</v>
      </c>
      <c r="B54" s="27" t="s">
        <v>65</v>
      </c>
      <c r="C54" s="23"/>
      <c r="D54" s="24">
        <f t="shared" si="15"/>
        <v>0</v>
      </c>
      <c r="E54" s="25">
        <f t="shared" si="16"/>
        <v>0</v>
      </c>
    </row>
    <row r="55" spans="1:5" ht="15" thickBot="1" x14ac:dyDescent="0.35">
      <c r="A55" s="64" t="s">
        <v>66</v>
      </c>
      <c r="B55" s="65"/>
      <c r="C55" s="28">
        <f>C45+C50+C51+C52+C53+C54</f>
        <v>441560</v>
      </c>
      <c r="D55" s="28">
        <f t="shared" ref="D55:E55" si="18">D45+D50+D51+D52+D53+D54</f>
        <v>83896.4</v>
      </c>
      <c r="E55" s="28">
        <f t="shared" si="18"/>
        <v>525456.4</v>
      </c>
    </row>
    <row r="56" spans="1:5" x14ac:dyDescent="0.3">
      <c r="A56" s="50" t="s">
        <v>68</v>
      </c>
      <c r="B56" s="51"/>
      <c r="C56" s="51"/>
      <c r="D56" s="51"/>
      <c r="E56" s="52"/>
    </row>
    <row r="57" spans="1:5" x14ac:dyDescent="0.3">
      <c r="A57" s="22" t="s">
        <v>70</v>
      </c>
      <c r="B57" s="38" t="s">
        <v>69</v>
      </c>
      <c r="C57" s="30">
        <f>SUM(C58:C59)</f>
        <v>0</v>
      </c>
      <c r="D57" s="30">
        <f t="shared" ref="D57:E57" si="19">SUM(D58:D59)</f>
        <v>0</v>
      </c>
      <c r="E57" s="30">
        <f t="shared" si="19"/>
        <v>0</v>
      </c>
    </row>
    <row r="58" spans="1:5" ht="27.6" x14ac:dyDescent="0.3">
      <c r="A58" s="22"/>
      <c r="B58" s="27" t="s">
        <v>71</v>
      </c>
      <c r="C58" s="23"/>
      <c r="D58" s="24">
        <f t="shared" ref="D58:D67" si="20">C58*19%</f>
        <v>0</v>
      </c>
      <c r="E58" s="25">
        <f t="shared" ref="E58" si="21">C58+D58</f>
        <v>0</v>
      </c>
    </row>
    <row r="59" spans="1:5" ht="15" thickBot="1" x14ac:dyDescent="0.35">
      <c r="A59" s="9"/>
      <c r="B59" s="10" t="s">
        <v>72</v>
      </c>
      <c r="C59" s="11"/>
      <c r="D59" s="24">
        <f t="shared" si="20"/>
        <v>0</v>
      </c>
      <c r="E59" s="25">
        <f t="shared" ref="E59" si="22">C59+D59</f>
        <v>0</v>
      </c>
    </row>
    <row r="60" spans="1:5" ht="15" thickTop="1" x14ac:dyDescent="0.3">
      <c r="A60" s="32" t="s">
        <v>73</v>
      </c>
      <c r="B60" s="37" t="s">
        <v>74</v>
      </c>
      <c r="C60" s="34">
        <f>SUM(C61:C65)</f>
        <v>0</v>
      </c>
      <c r="D60" s="34">
        <f>SUM(D61:D65)</f>
        <v>0</v>
      </c>
      <c r="E60" s="34">
        <f>SUM(E61:E65)</f>
        <v>0</v>
      </c>
    </row>
    <row r="61" spans="1:5" ht="27.6" x14ac:dyDescent="0.3">
      <c r="A61" s="22"/>
      <c r="B61" s="27" t="s">
        <v>75</v>
      </c>
      <c r="C61" s="23"/>
      <c r="D61" s="39">
        <v>0</v>
      </c>
      <c r="E61" s="25">
        <f t="shared" ref="E61" si="23">C61+D61</f>
        <v>0</v>
      </c>
    </row>
    <row r="62" spans="1:5" ht="27.6" x14ac:dyDescent="0.3">
      <c r="A62" s="22"/>
      <c r="B62" s="27" t="s">
        <v>76</v>
      </c>
      <c r="C62" s="23">
        <v>0</v>
      </c>
      <c r="D62" s="39">
        <v>0</v>
      </c>
      <c r="E62" s="25">
        <f t="shared" ref="E62:E67" si="24">C62+D62</f>
        <v>0</v>
      </c>
    </row>
    <row r="63" spans="1:5" ht="41.4" x14ac:dyDescent="0.3">
      <c r="A63" s="22"/>
      <c r="B63" s="27" t="s">
        <v>77</v>
      </c>
      <c r="C63" s="23">
        <v>0</v>
      </c>
      <c r="D63" s="39">
        <v>0</v>
      </c>
      <c r="E63" s="25">
        <f t="shared" si="24"/>
        <v>0</v>
      </c>
    </row>
    <row r="64" spans="1:5" x14ac:dyDescent="0.3">
      <c r="A64" s="22"/>
      <c r="B64" s="27" t="s">
        <v>78</v>
      </c>
      <c r="C64" s="23"/>
      <c r="D64" s="39">
        <v>0</v>
      </c>
      <c r="E64" s="25">
        <f t="shared" si="24"/>
        <v>0</v>
      </c>
    </row>
    <row r="65" spans="1:5" ht="28.2" thickBot="1" x14ac:dyDescent="0.35">
      <c r="A65" s="9"/>
      <c r="B65" s="36" t="s">
        <v>79</v>
      </c>
      <c r="C65" s="11">
        <v>0</v>
      </c>
      <c r="D65" s="40">
        <v>0</v>
      </c>
      <c r="E65" s="13">
        <f t="shared" si="24"/>
        <v>0</v>
      </c>
    </row>
    <row r="66" spans="1:5" ht="15.6" thickTop="1" thickBot="1" x14ac:dyDescent="0.35">
      <c r="A66" s="14" t="s">
        <v>81</v>
      </c>
      <c r="B66" s="19" t="s">
        <v>80</v>
      </c>
      <c r="C66" s="16">
        <v>0</v>
      </c>
      <c r="D66" s="17">
        <f t="shared" si="20"/>
        <v>0</v>
      </c>
      <c r="E66" s="18">
        <f t="shared" si="24"/>
        <v>0</v>
      </c>
    </row>
    <row r="67" spans="1:5" ht="15.6" thickTop="1" thickBot="1" x14ac:dyDescent="0.35">
      <c r="A67" s="14" t="s">
        <v>83</v>
      </c>
      <c r="B67" s="19" t="s">
        <v>82</v>
      </c>
      <c r="C67" s="16">
        <v>0</v>
      </c>
      <c r="D67" s="17">
        <f t="shared" si="20"/>
        <v>0</v>
      </c>
      <c r="E67" s="18">
        <f t="shared" si="24"/>
        <v>0</v>
      </c>
    </row>
    <row r="68" spans="1:5" ht="15.6" thickTop="1" thickBot="1" x14ac:dyDescent="0.35">
      <c r="A68" s="48" t="s">
        <v>67</v>
      </c>
      <c r="B68" s="49"/>
      <c r="C68" s="20">
        <f>C57+C60+C66+C67</f>
        <v>0</v>
      </c>
      <c r="D68" s="20">
        <f t="shared" ref="D68:E68" si="25">D57+D60+D66+D67</f>
        <v>0</v>
      </c>
      <c r="E68" s="20">
        <f t="shared" si="25"/>
        <v>0</v>
      </c>
    </row>
    <row r="69" spans="1:5" x14ac:dyDescent="0.3">
      <c r="A69" s="63" t="s">
        <v>84</v>
      </c>
      <c r="B69" s="51"/>
      <c r="C69" s="51"/>
      <c r="D69" s="51"/>
      <c r="E69" s="52"/>
    </row>
    <row r="70" spans="1:5" x14ac:dyDescent="0.3">
      <c r="A70" s="22" t="s">
        <v>87</v>
      </c>
      <c r="B70" s="41" t="s">
        <v>85</v>
      </c>
      <c r="C70" s="23"/>
      <c r="D70" s="24">
        <f>C70*19%</f>
        <v>0</v>
      </c>
      <c r="E70" s="25">
        <f>C70+D70</f>
        <v>0</v>
      </c>
    </row>
    <row r="71" spans="1:5" x14ac:dyDescent="0.3">
      <c r="A71" s="22" t="s">
        <v>88</v>
      </c>
      <c r="B71" s="26" t="s">
        <v>86</v>
      </c>
      <c r="C71" s="23"/>
      <c r="D71" s="24">
        <f t="shared" ref="D71" si="26">C71*19%</f>
        <v>0</v>
      </c>
      <c r="E71" s="25">
        <f t="shared" ref="E71" si="27">C71+D71</f>
        <v>0</v>
      </c>
    </row>
    <row r="72" spans="1:5" ht="15" thickBot="1" x14ac:dyDescent="0.35">
      <c r="A72" s="64" t="s">
        <v>89</v>
      </c>
      <c r="B72" s="65"/>
      <c r="C72" s="28">
        <f>SUM(C70:C71)</f>
        <v>0</v>
      </c>
      <c r="D72" s="28">
        <f t="shared" ref="D72:E72" si="28">SUM(D70:D71)</f>
        <v>0</v>
      </c>
      <c r="E72" s="29">
        <f t="shared" si="28"/>
        <v>0</v>
      </c>
    </row>
    <row r="73" spans="1:5" ht="15" thickBot="1" x14ac:dyDescent="0.35">
      <c r="A73" s="66" t="s">
        <v>90</v>
      </c>
      <c r="B73" s="67"/>
      <c r="C73" s="42">
        <f>C15+C17+C43+C55+C68+C72</f>
        <v>484960</v>
      </c>
      <c r="D73" s="42">
        <f>D15+D17+D43+D55+D68+D72</f>
        <v>91667.4</v>
      </c>
      <c r="E73" s="42">
        <f>E15+E17+E43+E55+E68+E72</f>
        <v>577102.4</v>
      </c>
    </row>
    <row r="74" spans="1:5" ht="15" thickBot="1" x14ac:dyDescent="0.35">
      <c r="A74" s="66" t="s">
        <v>91</v>
      </c>
      <c r="B74" s="67"/>
      <c r="C74" s="42">
        <f>C12+C13+C14+C17+C45+C50+C58</f>
        <v>441560</v>
      </c>
      <c r="D74" s="42">
        <f>D12+D13+D14+D17+D45+D50+D58</f>
        <v>83896.4</v>
      </c>
      <c r="E74" s="42">
        <f>E12+E13+E14+E17+E45+E50+E58</f>
        <v>525456.4</v>
      </c>
    </row>
    <row r="75" spans="1:5" x14ac:dyDescent="0.3">
      <c r="A75" s="43"/>
      <c r="B75" s="44" t="s">
        <v>108</v>
      </c>
      <c r="C75" s="44"/>
      <c r="D75" s="44"/>
      <c r="E75" s="44"/>
    </row>
    <row r="76" spans="1:5" x14ac:dyDescent="0.3">
      <c r="A76" s="43"/>
      <c r="B76" s="44" t="s">
        <v>92</v>
      </c>
      <c r="C76" s="44"/>
      <c r="D76" s="44" t="s">
        <v>93</v>
      </c>
      <c r="E76" s="44"/>
    </row>
    <row r="77" spans="1:5" x14ac:dyDescent="0.3">
      <c r="B77" t="s">
        <v>103</v>
      </c>
      <c r="D77" t="s">
        <v>94</v>
      </c>
    </row>
  </sheetData>
  <mergeCells count="22">
    <mergeCell ref="A73:B73"/>
    <mergeCell ref="A74:B74"/>
    <mergeCell ref="A44:E44"/>
    <mergeCell ref="A55:B55"/>
    <mergeCell ref="A56:E56"/>
    <mergeCell ref="A68:B68"/>
    <mergeCell ref="A69:E69"/>
    <mergeCell ref="A72:B72"/>
    <mergeCell ref="A43:B43"/>
    <mergeCell ref="A10:E10"/>
    <mergeCell ref="A15:B15"/>
    <mergeCell ref="A1:B1"/>
    <mergeCell ref="A3:E3"/>
    <mergeCell ref="A2:B2"/>
    <mergeCell ref="A4:E4"/>
    <mergeCell ref="A5:E5"/>
    <mergeCell ref="A6:E6"/>
    <mergeCell ref="A7:A8"/>
    <mergeCell ref="B7:B8"/>
    <mergeCell ref="A16:E16"/>
    <mergeCell ref="A17:B17"/>
    <mergeCell ref="A18:E18"/>
  </mergeCells>
  <pageMargins left="0.25" right="0.25" top="0.75" bottom="0.75" header="0.3" footer="0.3"/>
  <pageSetup paperSize="9" fitToHeight="0" orientation="portrait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Caziuc Stefan</dc:creator>
  <cp:lastModifiedBy>VivoBook</cp:lastModifiedBy>
  <cp:lastPrinted>2020-06-24T13:41:49Z</cp:lastPrinted>
  <dcterms:created xsi:type="dcterms:W3CDTF">2017-02-10T15:24:53Z</dcterms:created>
  <dcterms:modified xsi:type="dcterms:W3CDTF">2021-03-14T14:15:16Z</dcterms:modified>
</cp:coreProperties>
</file>